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wsponline-my.sharepoint.com/personal/thomas_larsen_wsp_com/Documents/Risikoguide 2/ATV workshop/"/>
    </mc:Choice>
  </mc:AlternateContent>
  <xr:revisionPtr revIDLastSave="335" documentId="8_{70CE0B48-5D14-4CB3-A670-95751F88CB94}" xr6:coauthVersionLast="47" xr6:coauthVersionMax="47" xr10:uidLastSave="{133D9930-9EFB-4570-A3F2-F283AB9E4924}"/>
  <bookViews>
    <workbookView xWindow="28680" yWindow="-120" windowWidth="29040" windowHeight="15720" xr2:uid="{F7305330-3826-4F31-ADA7-C21997609C91}"/>
  </bookViews>
  <sheets>
    <sheet name="Ark1" sheetId="1" r:id="rId1"/>
    <sheet name="facit" sheetId="4" r:id="rId2"/>
  </sheets>
  <definedNames>
    <definedName name="_xlnm.Print_Area" localSheetId="0">'Ark1'!$A$1:$E$19</definedName>
    <definedName name="_xlnm.Print_Area" localSheetId="1">facit!$A$1:$E$19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4" l="1"/>
  <c r="D27" i="4"/>
  <c r="G27" i="4" s="1"/>
  <c r="I27" i="4"/>
  <c r="E35" i="4"/>
  <c r="F35" i="4"/>
  <c r="F36" i="4"/>
  <c r="D37" i="4"/>
  <c r="F37" i="4"/>
  <c r="E37" i="4" s="1"/>
  <c r="J27" i="4" l="1"/>
  <c r="I29" i="4"/>
</calcChain>
</file>

<file path=xl/sharedStrings.xml><?xml version="1.0" encoding="utf-8"?>
<sst xmlns="http://schemas.openxmlformats.org/spreadsheetml/2006/main" count="59" uniqueCount="41">
  <si>
    <t>x</t>
  </si>
  <si>
    <t>Hvor meget nedbør falder der ca i Farum om året i mm/år ?</t>
  </si>
  <si>
    <t>Hvor langt er der ca. fra vandskel til kildeejendom i m?</t>
  </si>
  <si>
    <t>Hvor højt er magasinet ved kildejendommen i m?</t>
  </si>
  <si>
    <t>m</t>
  </si>
  <si>
    <t>m³/m i bredden</t>
  </si>
  <si>
    <t>Højde</t>
  </si>
  <si>
    <t>Darcy hastighed</t>
  </si>
  <si>
    <t>m/år</t>
  </si>
  <si>
    <t>Partikelhastighed</t>
  </si>
  <si>
    <t>i</t>
  </si>
  <si>
    <t>m/m</t>
  </si>
  <si>
    <t>K</t>
  </si>
  <si>
    <t>Hvorfor er potentialelinjerne tættere ved Farum sø end ved Høveltsvang?</t>
  </si>
  <si>
    <t>Mere vand i magasinet</t>
  </si>
  <si>
    <t>På ejendommen er der tagflade, parkeringsareal og asfalterede veje på 1700 m² ud af 2000 m². Hvor meget vand nedsiver i gennemsnit på ejendommen, hvis der er faskiner/LAR?</t>
  </si>
  <si>
    <t>Kommentar</t>
  </si>
  <si>
    <t>Kan hentes fra DMI, husk korrektion fra måler til flade</t>
  </si>
  <si>
    <t>Evapotranspiration er væsentligste fjernelse, potentiel fordampning fra Klimaatlas (DMI)</t>
  </si>
  <si>
    <t>På ejendommen er der tagflade, parkeringsareal og asfalterede veje på 1700 m² ud af 2000 m². Hvor meget vand nedsiver i gennemsnit på ejendommen, hvis der er kloakeret i mm/år?</t>
  </si>
  <si>
    <t>Der er stort set ingen nedsivning hvis befæstelsen er intakt. Gennemsnitsnedsivningen er derfor 200 mm/år*300 m²/2000 m² = 30 mm/år</t>
  </si>
  <si>
    <t>Ca 95 % af nedbøren der falder på befæstede arealer løber i rørene, dvs. omkring 730 mm/år. Dermed bliver gennemsnittet (300*200 + 1700* 730)/2000 svarende til ca. 650 mm/år</t>
  </si>
  <si>
    <t>Måles på kortet til ca. 3000 m</t>
  </si>
  <si>
    <t>Der er ca. 40 m mættet sand (baseret på pejlinger/pot. Kort) + ca. 10 m opsprækket kalk, kan evt. være lidt tykkere</t>
  </si>
  <si>
    <t>Hvis der kommer 3000 m*200 mm/år i et 50 m højt tværsnit så er darcyhastigheden q= 3000*0.2/50 = 12 m³/m² år. Porøsiteten er omkring 0,3 svarende til at partikelhastigheden er 12/0.3 = ca. 40 m/år</t>
  </si>
  <si>
    <t>Gradienten er ca. 1 m pr 500 m svarende til i=1/500=0,002 m/m</t>
  </si>
  <si>
    <t>Darcys lov q=K*i, k=12 m/år/0.002 = 6000 m/år = 6000 /(3600*24*365) m/s = 1.9e-4</t>
  </si>
  <si>
    <t>Strømningstværsnit bliver mindre</t>
  </si>
  <si>
    <t>Der er infiltration hele vejen mod søen og nogenlunde samme højde på magasinet (bliver faktisk lidt mindre mægtigt), så alle tre svar er korrekte (2 er dog en konsekvens af de to øvrige)</t>
  </si>
  <si>
    <t>Spørgsmål og svar</t>
  </si>
  <si>
    <t>#</t>
  </si>
  <si>
    <t>Hvor meget vand (infiltrattion) kommer ned i sandmagasinet i mm/år frem mod kilden (primært ikke befæstet areal)?</t>
  </si>
  <si>
    <t>Hvad er partikelhastigheden horisontalt ved ejendommen i m/år?</t>
  </si>
  <si>
    <t>Hvor stor er gradienten ved ejendommen i m/m?</t>
  </si>
  <si>
    <t>Der er målt K ved slugtest og kornstørrelse på grunden, hvilken værdi er mest repræsentative i m/s?</t>
  </si>
  <si>
    <t>Længde</t>
  </si>
  <si>
    <t>infiltration</t>
  </si>
  <si>
    <t>m³/m² år</t>
  </si>
  <si>
    <t>Flow</t>
  </si>
  <si>
    <t>Porøsitet</t>
  </si>
  <si>
    <t>Hastigheden er større pga pumpning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</si>
</sst>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b/>
      <sz val="20"/>
      <color theme="1"/>
      <name val="Arial"/>
      <family val="2"/>
    </font>
    <font>
      <sz val="20"/>
      <color theme="1"/>
      <name val="Arial"/>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xf numFmtId="0" fontId="1" fillId="0" borderId="1" xfId="0" applyFont="1" applyBorder="1" applyAlignment="1">
      <alignment horizontal="center" vertical="top"/>
    </xf>
    <xf numFmtId="0" fontId="2" fillId="0" borderId="0" xfId="0" applyFont="1" applyAlignment="1">
      <alignment horizontal="center" vertical="top"/>
    </xf>
    <xf numFmtId="0" fontId="2" fillId="0" borderId="0" xfId="0" applyFont="1"/>
    <xf numFmtId="0" fontId="2" fillId="0" borderId="1" xfId="0" applyFont="1" applyBorder="1"/>
    <xf numFmtId="0" fontId="2" fillId="0" borderId="1" xfId="0" applyFont="1" applyBorder="1" applyAlignment="1">
      <alignment wrapText="1"/>
    </xf>
    <xf numFmtId="0" fontId="2" fillId="2" borderId="1" xfId="0" applyFont="1" applyFill="1" applyBorder="1"/>
    <xf numFmtId="11" fontId="2" fillId="0" borderId="1" xfId="0" applyNumberFormat="1" applyFont="1" applyBorder="1"/>
    <xf numFmtId="11" fontId="2" fillId="2" borderId="1" xfId="0" applyNumberFormat="1" applyFont="1" applyFill="1" applyBorder="1"/>
    <xf numFmtId="11" fontId="2" fillId="0" borderId="0" xfId="0" applyNumberFormat="1" applyFont="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xdr:colOff>
      <xdr:row>20</xdr:row>
      <xdr:rowOff>158578</xdr:rowOff>
    </xdr:to>
    <xdr:pic>
      <xdr:nvPicPr>
        <xdr:cNvPr id="2" name="Billede 1" descr="Et billede, der indeholder kort, tekst, diagram">
          <a:extLst>
            <a:ext uri="{FF2B5EF4-FFF2-40B4-BE49-F238E27FC236}">
              <a16:creationId xmlns:a16="http://schemas.microsoft.com/office/drawing/2014/main" id="{C3EEE33D-F1A2-A2D5-B75D-FDAD2F5CCE09}"/>
            </a:ext>
          </a:extLst>
        </xdr:cNvPr>
        <xdr:cNvPicPr>
          <a:picLocks noChangeAspect="1"/>
        </xdr:cNvPicPr>
      </xdr:nvPicPr>
      <xdr:blipFill>
        <a:blip xmlns:r="http://schemas.openxmlformats.org/officeDocument/2006/relationships" r:embed="rId1">
          <a:alphaModFix amt="28000"/>
        </a:blip>
        <a:stretch>
          <a:fillRect/>
        </a:stretch>
      </xdr:blipFill>
      <xdr:spPr>
        <a:xfrm>
          <a:off x="0" y="0"/>
          <a:ext cx="18621375" cy="8912053"/>
        </a:xfrm>
        <a:prstGeom prst="rect">
          <a:avLst/>
        </a:prstGeom>
      </xdr:spPr>
    </xdr:pic>
    <xdr:clientData/>
  </xdr:twoCellAnchor>
  <xdr:oneCellAnchor>
    <xdr:from>
      <xdr:col>1</xdr:col>
      <xdr:colOff>4856801</xdr:colOff>
      <xdr:row>2</xdr:row>
      <xdr:rowOff>260096</xdr:rowOff>
    </xdr:from>
    <xdr:ext cx="7832017" cy="1031629"/>
    <xdr:sp macro="" textlink="">
      <xdr:nvSpPr>
        <xdr:cNvPr id="3" name="Rektangel 2">
          <a:extLst>
            <a:ext uri="{FF2B5EF4-FFF2-40B4-BE49-F238E27FC236}">
              <a16:creationId xmlns:a16="http://schemas.microsoft.com/office/drawing/2014/main" id="{3EC83E5E-DF0D-AE36-74CC-2F5D6567C25B}"/>
            </a:ext>
          </a:extLst>
        </xdr:cNvPr>
        <xdr:cNvSpPr/>
      </xdr:nvSpPr>
      <xdr:spPr>
        <a:xfrm>
          <a:off x="5540360" y="910037"/>
          <a:ext cx="7832017" cy="1031629"/>
        </a:xfrm>
        <a:prstGeom prst="rect">
          <a:avLst/>
        </a:prstGeom>
        <a:noFill/>
      </xdr:spPr>
      <xdr:txBody>
        <a:bodyPr wrap="none" lIns="91440" tIns="45720" rIns="91440" bIns="45720">
          <a:spAutoFit/>
        </a:bodyPr>
        <a:lstStyle/>
        <a:p>
          <a:pPr algn="ctr"/>
          <a:r>
            <a:rPr lang="da-DK" sz="6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Tip en 10ér med Thomas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214312</xdr:colOff>
      <xdr:row>0</xdr:row>
      <xdr:rowOff>0</xdr:rowOff>
    </xdr:from>
    <xdr:to>
      <xdr:col>4</xdr:col>
      <xdr:colOff>734786</xdr:colOff>
      <xdr:row>22</xdr:row>
      <xdr:rowOff>269476</xdr:rowOff>
    </xdr:to>
    <xdr:pic>
      <xdr:nvPicPr>
        <xdr:cNvPr id="2" name="Billede 1" descr="Et billede, der indeholder kort, tekst, diagram">
          <a:extLst>
            <a:ext uri="{FF2B5EF4-FFF2-40B4-BE49-F238E27FC236}">
              <a16:creationId xmlns:a16="http://schemas.microsoft.com/office/drawing/2014/main" id="{958E16CA-963E-46DB-BCE9-DC01EC9FEE9D}"/>
            </a:ext>
          </a:extLst>
        </xdr:cNvPr>
        <xdr:cNvPicPr>
          <a:picLocks noChangeAspect="1"/>
        </xdr:cNvPicPr>
      </xdr:nvPicPr>
      <xdr:blipFill>
        <a:blip xmlns:r="http://schemas.openxmlformats.org/officeDocument/2006/relationships" r:embed="rId1">
          <a:alphaModFix amt="28000"/>
        </a:blip>
        <a:stretch>
          <a:fillRect/>
        </a:stretch>
      </xdr:blipFill>
      <xdr:spPr>
        <a:xfrm>
          <a:off x="214312" y="0"/>
          <a:ext cx="16985117" cy="9726440"/>
        </a:xfrm>
        <a:prstGeom prst="rect">
          <a:avLst/>
        </a:prstGeom>
      </xdr:spPr>
    </xdr:pic>
    <xdr:clientData/>
  </xdr:twoCellAnchor>
  <xdr:oneCellAnchor>
    <xdr:from>
      <xdr:col>1</xdr:col>
      <xdr:colOff>5326648</xdr:colOff>
      <xdr:row>3</xdr:row>
      <xdr:rowOff>104013</xdr:rowOff>
    </xdr:from>
    <xdr:ext cx="7832017" cy="1031629"/>
    <xdr:sp macro="" textlink="">
      <xdr:nvSpPr>
        <xdr:cNvPr id="3" name="Rektangel 2">
          <a:extLst>
            <a:ext uri="{FF2B5EF4-FFF2-40B4-BE49-F238E27FC236}">
              <a16:creationId xmlns:a16="http://schemas.microsoft.com/office/drawing/2014/main" id="{4F208A13-14B9-4745-BBA3-DA9C5FD87F2E}"/>
            </a:ext>
          </a:extLst>
        </xdr:cNvPr>
        <xdr:cNvSpPr/>
      </xdr:nvSpPr>
      <xdr:spPr>
        <a:xfrm>
          <a:off x="6007005" y="1083727"/>
          <a:ext cx="7832017" cy="1031629"/>
        </a:xfrm>
        <a:prstGeom prst="rect">
          <a:avLst/>
        </a:prstGeom>
        <a:noFill/>
      </xdr:spPr>
      <xdr:txBody>
        <a:bodyPr wrap="none" lIns="91440" tIns="45720" rIns="91440" bIns="45720">
          <a:spAutoFit/>
        </a:bodyPr>
        <a:lstStyle/>
        <a:p>
          <a:pPr algn="ctr"/>
          <a:r>
            <a:rPr lang="da-DK" sz="6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Tip en 10ér med Thomas</a:t>
          </a: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4F4F-9CE9-4D21-9027-C27F6F745032}">
  <sheetPr>
    <pageSetUpPr fitToPage="1"/>
  </sheetPr>
  <dimension ref="A9:H19"/>
  <sheetViews>
    <sheetView tabSelected="1" topLeftCell="A4" zoomScale="85" zoomScaleNormal="85" workbookViewId="0">
      <selection activeCell="E19" sqref="E19"/>
    </sheetView>
  </sheetViews>
  <sheetFormatPr defaultRowHeight="25.5" x14ac:dyDescent="0.35"/>
  <cols>
    <col min="1" max="1" width="9" style="4"/>
    <col min="2" max="2" width="102.375" style="4" customWidth="1"/>
    <col min="3" max="3" width="55.125" style="4" customWidth="1"/>
    <col min="4" max="4" width="38" style="4" customWidth="1"/>
    <col min="5" max="5" width="36.625" style="4" customWidth="1"/>
    <col min="6" max="8" width="25" style="4" customWidth="1"/>
    <col min="9" max="9" width="9" style="4"/>
    <col min="10" max="10" width="13.75" style="4" customWidth="1"/>
    <col min="11" max="11" width="16.5" style="4" customWidth="1"/>
    <col min="12" max="16384" width="9" style="4"/>
  </cols>
  <sheetData>
    <row r="9" spans="1:8" ht="26.25" x14ac:dyDescent="0.4">
      <c r="A9" s="1" t="s">
        <v>30</v>
      </c>
      <c r="B9" s="1" t="s">
        <v>29</v>
      </c>
      <c r="C9" s="2">
        <v>1</v>
      </c>
      <c r="D9" s="2" t="s">
        <v>0</v>
      </c>
      <c r="E9" s="2">
        <v>2</v>
      </c>
      <c r="F9" s="3"/>
      <c r="G9" s="3"/>
      <c r="H9" s="3"/>
    </row>
    <row r="10" spans="1:8" x14ac:dyDescent="0.35">
      <c r="A10" s="5">
        <v>1</v>
      </c>
      <c r="B10" s="6" t="s">
        <v>1</v>
      </c>
      <c r="C10" s="5">
        <v>200</v>
      </c>
      <c r="D10" s="5">
        <v>770</v>
      </c>
      <c r="E10" s="5">
        <v>1010</v>
      </c>
    </row>
    <row r="11" spans="1:8" ht="51" x14ac:dyDescent="0.35">
      <c r="A11" s="5">
        <v>2</v>
      </c>
      <c r="B11" s="6" t="s">
        <v>31</v>
      </c>
      <c r="C11" s="5">
        <v>200</v>
      </c>
      <c r="D11" s="5">
        <v>770</v>
      </c>
      <c r="E11" s="5">
        <v>1010</v>
      </c>
    </row>
    <row r="12" spans="1:8" ht="76.5" x14ac:dyDescent="0.35">
      <c r="A12" s="5">
        <v>3</v>
      </c>
      <c r="B12" s="6" t="s">
        <v>19</v>
      </c>
      <c r="C12" s="5">
        <v>30</v>
      </c>
      <c r="D12" s="5">
        <v>100</v>
      </c>
      <c r="E12" s="5">
        <v>200</v>
      </c>
    </row>
    <row r="13" spans="1:8" ht="76.5" x14ac:dyDescent="0.35">
      <c r="A13" s="5">
        <v>4</v>
      </c>
      <c r="B13" s="6" t="s">
        <v>15</v>
      </c>
      <c r="C13" s="5">
        <v>100</v>
      </c>
      <c r="D13" s="5">
        <v>200</v>
      </c>
      <c r="E13" s="5">
        <v>650</v>
      </c>
    </row>
    <row r="14" spans="1:8" x14ac:dyDescent="0.35">
      <c r="A14" s="5">
        <v>5</v>
      </c>
      <c r="B14" s="6" t="s">
        <v>2</v>
      </c>
      <c r="C14" s="5">
        <v>500</v>
      </c>
      <c r="D14" s="5">
        <v>1000</v>
      </c>
      <c r="E14" s="5">
        <v>3000</v>
      </c>
    </row>
    <row r="15" spans="1:8" x14ac:dyDescent="0.35">
      <c r="A15" s="5">
        <v>6</v>
      </c>
      <c r="B15" s="6" t="s">
        <v>3</v>
      </c>
      <c r="C15" s="5">
        <v>0</v>
      </c>
      <c r="D15" s="5">
        <v>50</v>
      </c>
      <c r="E15" s="5">
        <v>100</v>
      </c>
    </row>
    <row r="16" spans="1:8" x14ac:dyDescent="0.35">
      <c r="A16" s="5">
        <v>7</v>
      </c>
      <c r="B16" s="6" t="s">
        <v>32</v>
      </c>
      <c r="C16" s="5">
        <v>0</v>
      </c>
      <c r="D16" s="5">
        <v>20</v>
      </c>
      <c r="E16" s="5">
        <v>40</v>
      </c>
    </row>
    <row r="17" spans="1:8" x14ac:dyDescent="0.35">
      <c r="A17" s="5">
        <v>8</v>
      </c>
      <c r="B17" s="6" t="s">
        <v>33</v>
      </c>
      <c r="C17" s="5">
        <v>2E-3</v>
      </c>
      <c r="D17" s="5">
        <v>0.02</v>
      </c>
      <c r="E17" s="5">
        <v>0.2</v>
      </c>
    </row>
    <row r="18" spans="1:8" ht="51" x14ac:dyDescent="0.35">
      <c r="A18" s="5">
        <v>9</v>
      </c>
      <c r="B18" s="6" t="s">
        <v>34</v>
      </c>
      <c r="C18" s="8">
        <v>0.02</v>
      </c>
      <c r="D18" s="8">
        <v>2E-3</v>
      </c>
      <c r="E18" s="8">
        <v>2.0000000000000001E-4</v>
      </c>
      <c r="F18" s="10"/>
      <c r="G18" s="10"/>
      <c r="H18" s="10"/>
    </row>
    <row r="19" spans="1:8" ht="51" x14ac:dyDescent="0.35">
      <c r="A19" s="5">
        <v>10</v>
      </c>
      <c r="B19" s="6" t="s">
        <v>13</v>
      </c>
      <c r="C19" s="5" t="s">
        <v>27</v>
      </c>
      <c r="D19" s="5" t="s">
        <v>14</v>
      </c>
      <c r="E19" s="6" t="s">
        <v>40</v>
      </c>
    </row>
  </sheetData>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4C82-9A17-4839-AC42-4DAEED4722F5}">
  <sheetPr>
    <pageSetUpPr fitToPage="1"/>
  </sheetPr>
  <dimension ref="A9:J37"/>
  <sheetViews>
    <sheetView topLeftCell="A7" zoomScale="70" zoomScaleNormal="70" workbookViewId="0">
      <selection activeCell="E19" sqref="E19"/>
    </sheetView>
  </sheetViews>
  <sheetFormatPr defaultRowHeight="25.5" x14ac:dyDescent="0.35"/>
  <cols>
    <col min="1" max="1" width="9" style="4"/>
    <col min="2" max="2" width="102.375" style="4" customWidth="1"/>
    <col min="3" max="3" width="55.75" style="4" customWidth="1"/>
    <col min="4" max="4" width="49.125" style="4" customWidth="1"/>
    <col min="5" max="5" width="36.625" style="4" customWidth="1"/>
    <col min="6" max="6" width="16.5" style="4" customWidth="1"/>
    <col min="7" max="7" width="9.125" style="4" bestFit="1" customWidth="1"/>
    <col min="8" max="8" width="9.375" style="4" bestFit="1" customWidth="1"/>
    <col min="9" max="9" width="15.875" style="4" bestFit="1" customWidth="1"/>
    <col min="10" max="10" width="16.625" style="4" customWidth="1"/>
    <col min="11" max="16384" width="9" style="4"/>
  </cols>
  <sheetData>
    <row r="9" spans="1:6" ht="26.25" x14ac:dyDescent="0.4">
      <c r="A9" s="1" t="s">
        <v>30</v>
      </c>
      <c r="B9" s="1" t="s">
        <v>29</v>
      </c>
      <c r="C9" s="2">
        <v>1</v>
      </c>
      <c r="D9" s="2" t="s">
        <v>0</v>
      </c>
      <c r="E9" s="2">
        <v>2</v>
      </c>
      <c r="F9" s="4" t="s">
        <v>16</v>
      </c>
    </row>
    <row r="10" spans="1:6" x14ac:dyDescent="0.35">
      <c r="A10" s="5">
        <v>1</v>
      </c>
      <c r="B10" s="6" t="s">
        <v>1</v>
      </c>
      <c r="C10" s="5">
        <v>200</v>
      </c>
      <c r="D10" s="7">
        <v>770</v>
      </c>
      <c r="E10" s="5">
        <v>1010</v>
      </c>
      <c r="F10" s="4" t="s">
        <v>17</v>
      </c>
    </row>
    <row r="11" spans="1:6" ht="51" x14ac:dyDescent="0.35">
      <c r="A11" s="5">
        <v>2</v>
      </c>
      <c r="B11" s="6" t="s">
        <v>31</v>
      </c>
      <c r="C11" s="7">
        <v>200</v>
      </c>
      <c r="D11" s="5">
        <v>770</v>
      </c>
      <c r="E11" s="5">
        <v>1010</v>
      </c>
      <c r="F11" s="4" t="s">
        <v>18</v>
      </c>
    </row>
    <row r="12" spans="1:6" ht="76.5" x14ac:dyDescent="0.35">
      <c r="A12" s="5">
        <v>3</v>
      </c>
      <c r="B12" s="6" t="s">
        <v>19</v>
      </c>
      <c r="C12" s="7">
        <v>30</v>
      </c>
      <c r="D12" s="5">
        <v>100</v>
      </c>
      <c r="E12" s="5">
        <v>200</v>
      </c>
      <c r="F12" s="4" t="s">
        <v>20</v>
      </c>
    </row>
    <row r="13" spans="1:6" ht="76.5" x14ac:dyDescent="0.35">
      <c r="A13" s="5">
        <v>4</v>
      </c>
      <c r="B13" s="6" t="s">
        <v>15</v>
      </c>
      <c r="C13" s="5">
        <v>100</v>
      </c>
      <c r="D13" s="5">
        <v>200</v>
      </c>
      <c r="E13" s="7">
        <v>650</v>
      </c>
      <c r="F13" s="4" t="s">
        <v>21</v>
      </c>
    </row>
    <row r="14" spans="1:6" x14ac:dyDescent="0.35">
      <c r="A14" s="5">
        <v>5</v>
      </c>
      <c r="B14" s="6" t="s">
        <v>2</v>
      </c>
      <c r="C14" s="5">
        <v>500</v>
      </c>
      <c r="D14" s="5">
        <v>1000</v>
      </c>
      <c r="E14" s="7">
        <v>3000</v>
      </c>
      <c r="F14" s="4" t="s">
        <v>22</v>
      </c>
    </row>
    <row r="15" spans="1:6" x14ac:dyDescent="0.35">
      <c r="A15" s="5">
        <v>6</v>
      </c>
      <c r="B15" s="6" t="s">
        <v>3</v>
      </c>
      <c r="C15" s="5">
        <v>0</v>
      </c>
      <c r="D15" s="7">
        <v>50</v>
      </c>
      <c r="E15" s="5">
        <v>100</v>
      </c>
      <c r="F15" s="4" t="s">
        <v>23</v>
      </c>
    </row>
    <row r="16" spans="1:6" x14ac:dyDescent="0.35">
      <c r="A16" s="5">
        <v>7</v>
      </c>
      <c r="B16" s="6" t="s">
        <v>32</v>
      </c>
      <c r="C16" s="5">
        <v>0</v>
      </c>
      <c r="D16" s="5">
        <v>20</v>
      </c>
      <c r="E16" s="7">
        <v>40</v>
      </c>
      <c r="F16" s="4" t="s">
        <v>24</v>
      </c>
    </row>
    <row r="17" spans="1:10" x14ac:dyDescent="0.35">
      <c r="A17" s="5">
        <v>8</v>
      </c>
      <c r="B17" s="6" t="s">
        <v>33</v>
      </c>
      <c r="C17" s="7">
        <v>2E-3</v>
      </c>
      <c r="D17" s="5">
        <v>0.02</v>
      </c>
      <c r="E17" s="5">
        <v>0.2</v>
      </c>
      <c r="F17" s="4" t="s">
        <v>25</v>
      </c>
    </row>
    <row r="18" spans="1:10" ht="51" x14ac:dyDescent="0.35">
      <c r="A18" s="5">
        <v>9</v>
      </c>
      <c r="B18" s="6" t="s">
        <v>34</v>
      </c>
      <c r="C18" s="8">
        <v>0.02</v>
      </c>
      <c r="D18" s="8">
        <v>2E-3</v>
      </c>
      <c r="E18" s="9">
        <v>2.0000000000000001E-4</v>
      </c>
      <c r="F18" s="4" t="s">
        <v>26</v>
      </c>
    </row>
    <row r="19" spans="1:10" ht="51" x14ac:dyDescent="0.35">
      <c r="A19" s="5">
        <v>10</v>
      </c>
      <c r="B19" s="6" t="s">
        <v>13</v>
      </c>
      <c r="C19" s="7" t="s">
        <v>27</v>
      </c>
      <c r="D19" s="7" t="s">
        <v>14</v>
      </c>
      <c r="E19" s="11" t="s">
        <v>40</v>
      </c>
      <c r="F19" s="4" t="s">
        <v>28</v>
      </c>
    </row>
    <row r="25" spans="1:10" x14ac:dyDescent="0.35">
      <c r="B25" s="4" t="s">
        <v>35</v>
      </c>
      <c r="C25" s="4" t="s">
        <v>36</v>
      </c>
      <c r="D25" s="4" t="s">
        <v>38</v>
      </c>
      <c r="E25" s="4" t="s">
        <v>6</v>
      </c>
      <c r="F25" s="4" t="s">
        <v>39</v>
      </c>
      <c r="G25" s="4" t="s">
        <v>7</v>
      </c>
      <c r="H25" s="4" t="s">
        <v>9</v>
      </c>
      <c r="I25" s="4" t="s">
        <v>10</v>
      </c>
      <c r="J25" s="4" t="s">
        <v>12</v>
      </c>
    </row>
    <row r="26" spans="1:10" x14ac:dyDescent="0.35">
      <c r="B26" s="4" t="s">
        <v>4</v>
      </c>
      <c r="C26" s="4" t="s">
        <v>37</v>
      </c>
      <c r="D26" s="4" t="s">
        <v>5</v>
      </c>
      <c r="E26" s="4" t="s">
        <v>4</v>
      </c>
      <c r="G26" s="4" t="s">
        <v>8</v>
      </c>
      <c r="H26" s="4" t="s">
        <v>8</v>
      </c>
      <c r="I26" s="4" t="s">
        <v>11</v>
      </c>
    </row>
    <row r="27" spans="1:10" x14ac:dyDescent="0.35">
      <c r="B27" s="4">
        <v>3000</v>
      </c>
      <c r="C27" s="4">
        <v>0.2</v>
      </c>
      <c r="D27" s="4">
        <f>B27*C27</f>
        <v>600</v>
      </c>
      <c r="E27" s="4">
        <v>50</v>
      </c>
      <c r="F27" s="4">
        <v>0.3</v>
      </c>
      <c r="G27" s="4">
        <f>D27/E27</f>
        <v>12</v>
      </c>
      <c r="H27" s="4">
        <f>G27/F27</f>
        <v>40</v>
      </c>
      <c r="I27" s="4">
        <f>1/500</f>
        <v>2E-3</v>
      </c>
      <c r="J27" s="10">
        <f>(G27/I27)/(3600*24*365)</f>
        <v>1.9025875190258751E-4</v>
      </c>
    </row>
    <row r="29" spans="1:10" x14ac:dyDescent="0.35">
      <c r="I29" s="4">
        <f>G27/I27</f>
        <v>6000</v>
      </c>
    </row>
    <row r="35" spans="4:6" x14ac:dyDescent="0.35">
      <c r="D35" s="4">
        <v>1700</v>
      </c>
      <c r="E35" s="4">
        <f>0.95*770</f>
        <v>731.5</v>
      </c>
      <c r="F35" s="4">
        <f>D35*E35</f>
        <v>1243550</v>
      </c>
    </row>
    <row r="36" spans="4:6" x14ac:dyDescent="0.35">
      <c r="D36" s="4">
        <v>300</v>
      </c>
      <c r="E36" s="4">
        <v>200</v>
      </c>
      <c r="F36" s="4">
        <f>D36*E36</f>
        <v>60000</v>
      </c>
    </row>
    <row r="37" spans="4:6" x14ac:dyDescent="0.35">
      <c r="D37" s="4">
        <f>SUM(D35:D36)</f>
        <v>2000</v>
      </c>
      <c r="E37" s="4">
        <f>F37/D37</f>
        <v>651.77499999999998</v>
      </c>
      <c r="F37" s="4">
        <f>SUM(F35:F36)</f>
        <v>1303550</v>
      </c>
    </row>
  </sheetData>
  <pageMargins left="0.7" right="0.7" top="0.75" bottom="0.75" header="0.3" footer="0.3"/>
  <pageSetup paperSize="9" scale="60" fitToHeight="0" orientation="landscape" r:id="rId1"/>
  <drawing r:id="rId2"/>
</worksheet>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Ark1</vt:lpstr>
      <vt:lpstr>facit</vt:lpstr>
      <vt:lpstr>'Ark1'!Udskriftsområde</vt:lpstr>
      <vt:lpstr>facit!Udskriftsområde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Larsen, Thomas Hauerberg</dc:creator>
  <cp:lastModifiedBy>Larsen, Thomas Hauerberg</cp:lastModifiedBy>
  <cp:lastPrinted>2026-02-16T12:32:45Z</cp:lastPrinted>
  <dcterms:created xsi:type="dcterms:W3CDTF">2026-02-03T07:41:41Z</dcterms:created>
  <dcterms:modified xsi:type="dcterms:W3CDTF">2026-02-17T13:47:03Z</dcterms:modified>
</cp:coreProperties>
</file>